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44" documentId="8_{C9A0EFDC-E4FF-4E38-964C-B86E4CD8C97C}" xr6:coauthVersionLast="47" xr6:coauthVersionMax="47" xr10:uidLastSave="{A9CFF2F8-A911-4DAF-BF0B-6269F0254C94}"/>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<sst xmlns="http://schemas.openxmlformats.org/spreadsheetml/2006/main" count="582" uniqueCount="300">
  <si>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</si>
  <si>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</si>
  <si>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</si>
  <si>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</si>
  <si>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</si>
  <si>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</si>
  <si>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</si>
  <si>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</si>
  <si>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</si>
  <si>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</si>
  <si>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</si>
  <si>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</si>
  <si>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</si>
  <si>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</si>
  <si>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</si>
  <si>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</si>
  <si>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</si>
  <si>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</si>
  <si>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</si>
  <si>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</si>
  <si>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</si>
  <si>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</si>
  <si>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</si>
  <si>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</si>
  <si>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</si>
  <si>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</si>
  <si>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</si>
  <si>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</si>
  <si>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</si>
  <si>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</si>
  <si>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</si>
  <si>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</si>
  <si>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</si>
  <si>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</si>
  <si>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</si>
  <si>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</si>
  <si>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</si>
  <si>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</si>
  <si>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</si>
  <si>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</si>
  <si>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</si>
  <si>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</si>
  <si>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</si>
  <si>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</si>
  <si>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</si>
  <si>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</si>
  <si>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</si>
  <si>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</si>
  <si>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</si>
  <si>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</si>
  <si>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</si>
  <si>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</si>
  <si>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</si>
  <si>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</si>
  <si>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</si>
  <si>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</si>
  <si>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</si>
  <si>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</si>
  <si>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</si>
  <si>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</si>
  <si>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</si>
  <si>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</si>
  <si>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</si>
  <si>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</si>
  <si>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</si>
  <si>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</si>
  <si>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</si>
  <si>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</si>
  <si>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</si>
  <si>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</si>
  <si>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</si>
  <si>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</si>
  <si>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</si>
  <si>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</si>
  <si>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</si>
  <si>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</si>
  <si>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</si>
  <si>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</si>
  <si>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</si>
  <si>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</si>
  <si>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</si>
  <si>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</si>
  <si>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</si>
  <si>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</si>
  <si>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</si>
  <si>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</si>
  <si>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</si>
  <si>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</si>
  <si>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</si>
  <si>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</si>
  <si>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</si>
  <si>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</si>
  <si>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</si>
  <si>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</si>
  <si>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</si>
  <si>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</si>
  <si>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</si>
  <si>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</si>
  <si>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</si>
  <si>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</si>
  <si>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</si>
  <si>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</si>
  <si>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</si>
  <si>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</si>
  <si>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</si>
  <si>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</si>
  <si>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</si>
  <si>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</si>
  <si>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</si>
  <si>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</si>
  <si>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</si>
  <si>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</si>
  <si>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</si>
  <si>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</si>
  <si>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</si>
  <si>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</si>
  <si>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</si>
  <si>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</si>
  <si>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</si>
  <si>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</si>
  <si>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</si>
  <si>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</si>
  <si>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</si>
  <si>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</si>
  <si>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</si>
  <si>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</si>
  <si>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</si>
  <si>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</si>
  <si>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</si>
  <si>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</si>
  <si>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</si>
  <si>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</si>
  <si>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</si>
  <si>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</si>
  <si>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</si>
  <si>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</si>
  <si>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</si>
  <si>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</si>
  <si>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</si>
  <si>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</si>
  <si>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</si>
  <si>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</si>
  <si>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</si>
  <si>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</si>
  <si>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</si>
  <si>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</si>
  <si>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</si>
  <si>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</si>
  <si>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</si>
  <si>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</si>
  <si>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</si>
  <si>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</si>
  <si>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</si>
  <si>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</si>
  <si>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</si>
  <si>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</si>
  <si>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</si>
  <si>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</si>
  <si>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</si>
  <si>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</si>
  <si>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</si>
  <si>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</si>
  <si>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</si>
  <si>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</si>
  <si>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</si>
  <si>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</si>
  <si>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</si>
  <si>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</si>
  <si>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</si>
  <si>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</si>
  <si>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</si>
  <si>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</si>
  <si>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</si>
  <si>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</si>
  <si>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</si>
  <si>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</si>
  <si>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</si>
  <si>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</si>
  <si>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</si>
  <si>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</si>
  <si>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</si>
  <si>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</si>
  <si>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</si>
  <si>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</si>
  <si>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</si>
  <si>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</si>
  <si>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</si>
  <si>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</si>
  <si>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</si>
  <si>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</si>
  <si>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</si>
  <si>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</si>
  <si>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</si>
  <si>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</si>
  <si>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</si>
  <si>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</si>
  <si>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</si>
  <si>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</si>
  <si>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</si>
  <si>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</si>
  <si>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</si>
  <si>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</si>
  <si>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</si>
  <si>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</si>
  <si>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</si>
  <si>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</si>
  <si>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</si>
  <si>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</si>
  <si>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</si>
  <si>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</si>
  <si>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</si>
  <si>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</si>
  <si>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</si>
  <si>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</si>
  <si>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</si>
  <si>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</si>
  <si>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</si>
  <si>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</si>
  <si>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</si>
  <si>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</si>
  <si>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</si>
  <si>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</si>
  <si>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</si>
  <si>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</si>
  <si>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</si>
  <si>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</si>
  <si>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</si>
  <si>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</si>
  <si>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</si>
  <si>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</si>
  <si>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</si>
  <si>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</si>
  <si>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</si>
  <si>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</si>
  <si>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</si>
  <si>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</si>
  <si>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</si>
  <si>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</si>
  <si>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</si>
  <si>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</si>
  <si>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</si>
  <si>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</si>
  <si>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</si>
  <si>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</si>
  <si>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</si>
  <si>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</si>
  <si>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</si>
  <si>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</si>
  <si>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</si>
  <si>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</si>
  <si>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</si>
  <si>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</si>
  <si>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</si>
  <si>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</si>
  <si>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</si>
  <si>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</si>
  <si>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</si>
  <si>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</si>
  <si>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</si>
  <si>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</si>
  <si>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</si>
  <si>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</si>
  <si>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</si>
  <si>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</si>
  <si>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</si>
  <si>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</si>
  <si>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</si>
  <si>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</si>
  <si>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</si>
  <si>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</si>
  <si>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</si>
  <si>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</si>
  <si>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</si>
  <si>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</si>
  <si>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</si>
  <si>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</si>
  <si>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</si>
  <si>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</si>
  <si>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</si>
  <si>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</si>
  <si>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</si>
  <si>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</si>
  <si>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</si>
  <si>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GWW</t>
  </si>
  <si>
    <t>PE 42,47 en PP 32,78</t>
  </si>
  <si>
    <t>PE en PP zijn meest gebruikte materialen, ze hebben ieder een eigen LHV waarde. Gegeven in de bepalingsmethode.</t>
  </si>
  <si>
    <t>kleine waterleidingen en riolering</t>
  </si>
  <si>
    <t>bij geschiktheid kan PE ingezet worden als granulaat voor de productie van kunststoffen. In gemengde stromen is het onzeker dat dit wederom zal plaats vinden tegen dezelfde kwaliteit als de originele kunststof. Als een conservatieve benadering wordt aangenomen dat het altijd de kwaliteit kan behalen van PE als technisch minst hoogwaardige kunststof.</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</si>
  <si>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</si>
  <si>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EPD van TEPPFA, https://bureauleiding.nl/wp-content/uploads/v1wiki/4413/epd-polypropylene-(pp)-smooth-walled-monolayer-sewer-pipe-system.pdf</t>
  </si>
  <si>
    <t>PE/PP, leidingen uit GWW (PE en PP)</t>
  </si>
  <si>
    <t>Polyethylene, high density, granulate {RER}| production | Cut-off, U</t>
  </si>
  <si>
    <t>PE als conservatieve kwaliteit inschatting</t>
  </si>
  <si>
    <t>3 keer recyclen is aannemelijk voor polyolefines, geen specifieke bron voor beschikbaar</t>
  </si>
  <si>
    <t>0251-sto&amp;Stort PE (o.b.v. Waste polyethylene {Europe without Switzerland}| treatment of waste polyethylene, sanitary landfill | Cut-off, U), ook elastomeren als epdm</t>
  </si>
  <si>
    <t>0286-reC&amp;verwerking kunststof voor recycling (o.b.v. Polyethylene, high density, granulate, recycled {Europe without Switzerland}| polyethylene production, high density, granulate, recycled | Cut-off, U)</t>
  </si>
  <si>
    <t>geen</t>
  </si>
  <si>
    <t>0311-avC&amp;Verbranden PE (42,47 MJ/kg) (o.b.v. Waste polyethylene {RoW}| treatment of waste polyethylene, municipal incineration | Cut-off, U)</t>
  </si>
  <si>
    <t>Voor PP is een eigen proces (0310). Afhankelijk van product de juiste kiezen</t>
  </si>
  <si>
    <t>44A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</si>
</sst>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80</xdr:row>
      <xdr:rowOff>88246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9" zoomScale="145" zoomScaleNormal="145" workbookViewId="0">
      <selection activeCell="F42" sqref="F4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t="s">
        <v>299</v>
      </c>
      <c r="G8" s="3" t="s">
        <v>3</v>
      </c>
      <c r="H8" s="2" t="s">
        <v>9</v>
      </c>
      <c r="I8" s="3"/>
    </row>
    <row r="9" spans="2:25" ht="10.5" thickTop="1">
      <c r="D9" s="3"/>
      <c r="E9" s="3" t="s">
        <v>10</v>
      </c>
      <c r="F9" s="2" t="s">
        <v>290</v>
      </c>
      <c r="G9" s="3" t="s">
        <v>3</v>
      </c>
      <c r="H9" s="2" t="s">
        <v>9</v>
      </c>
      <c r="I9" s="3"/>
    </row>
    <row r="10" spans="2:25">
      <c r="D10" s="3"/>
      <c r="E10" s="3" t="s">
        <v>11</v>
      </c>
      <c r="F10" s="81" t="s">
        <v>286</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0.94</v>
      </c>
      <c r="G15" s="3" t="s">
        <v>17</v>
      </c>
      <c r="H15" s="67" t="str">
        <f>'SP 1 Verdeling EOL'!H53</f>
        <v>EPD van TEPPFA, https://bureauleiding.nl/wp-content/uploads/v1wiki/4413/epd-polypropylene-(pp)-smooth-walled-monolayer-sewer-pipe-system.pdf</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0.03</v>
      </c>
      <c r="G19" s="3" t="s">
        <v>17</v>
      </c>
      <c r="H19" s="2" t="s">
        <v>22</v>
      </c>
      <c r="I19" s="9" t="s">
        <v>23</v>
      </c>
    </row>
    <row r="20" spans="4:9">
      <c r="E20" s="3" t="s">
        <v>26</v>
      </c>
      <c r="F20" s="75">
        <f>'SP 2 EOL efficientie '!E35</f>
        <v>0.03</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Polyethylene, high density, granulate {RER}| production | Cut-off, U</v>
      </c>
      <c r="G29" s="3" t="s">
        <v>29</v>
      </c>
      <c r="H29" s="69" t="str">
        <f>'SP 4 recycling'!F18</f>
        <v>PE als conservatieve kwaliteit inschatting</v>
      </c>
      <c r="I29" s="9" t="s">
        <v>37</v>
      </c>
    </row>
    <row r="30" spans="4:9">
      <c r="D30" s="3"/>
      <c r="E30" s="3" t="s">
        <v>40</v>
      </c>
      <c r="F30" s="69">
        <f>'SP 4 recycling'!E37</f>
        <v>0.67</v>
      </c>
      <c r="G30" s="3" t="s">
        <v>17</v>
      </c>
      <c r="H30" s="69" t="s">
        <v>282</v>
      </c>
      <c r="I30" s="9" t="s">
        <v>37</v>
      </c>
    </row>
    <row r="31" spans="4:9">
      <c r="D31" s="3"/>
      <c r="E31" s="3"/>
      <c r="F31" s="3"/>
      <c r="G31" s="3"/>
      <c r="H31" s="79"/>
      <c r="I31" s="3"/>
    </row>
    <row r="32" spans="4:9" ht="11" thickBot="1">
      <c r="D32" s="5" t="s">
        <v>41</v>
      </c>
      <c r="E32" s="3" t="s">
        <v>42</v>
      </c>
      <c r="F32" s="71" t="str">
        <f>'SP 5 AVI'!E15</f>
        <v>PE 42,47 en PP 32,78</v>
      </c>
      <c r="G32" s="3" t="s">
        <v>43</v>
      </c>
      <c r="H32" s="72" t="str">
        <f>'SP 5 AVI'!$F$15</f>
        <v>PE en PP zijn meest gebruikte materialen, ze hebben ieder een eigen LHV waarde. Gegeven in de bepalingsmethode.</v>
      </c>
      <c r="I32" s="9" t="s">
        <v>44</v>
      </c>
    </row>
    <row r="33" spans="4:9" ht="10.5" thickTop="1">
      <c r="E33" s="3" t="s">
        <v>45</v>
      </c>
      <c r="F33" s="71" t="str">
        <f>'SP 5 AVI'!D18</f>
        <v>0311-avC&amp;Verbranden PE (42,47 MJ/kg) (o.b.v. Waste polyethylene {RoW}| treatment of waste polyethylene, municipal incineration | Cut-off, U)</v>
      </c>
      <c r="G33" s="3" t="s">
        <v>29</v>
      </c>
      <c r="H33" s="72" t="str">
        <f>'SP 5 AVI'!$F$18</f>
        <v>Voor PP is een eigen proces (0310). Afhankelijk van product de juiste kiezen</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294</v>
      </c>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I90" sqref="I90"/>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287</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288</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63" sqref="H63"/>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283</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30">
      <c r="E53" s="35" t="s">
        <v>105</v>
      </c>
      <c r="F53" s="40">
        <v>0.94</v>
      </c>
      <c r="G53" s="23"/>
      <c r="H53" s="23" t="s">
        <v>289</v>
      </c>
    </row>
    <row r="54" spans="5:8">
      <c r="E54" s="35" t="s">
        <v>27</v>
      </c>
      <c r="F54" s="40">
        <v>0</v>
      </c>
      <c r="G54" s="23"/>
      <c r="H54" s="23"/>
    </row>
    <row r="55" spans="5:8">
      <c r="E55" s="35" t="s">
        <v>92</v>
      </c>
      <c r="F55" s="40">
        <v>0</v>
      </c>
      <c r="G55" s="23"/>
      <c r="H55" s="23"/>
    </row>
    <row r="56" spans="5:8">
      <c r="E56" s="35" t="s">
        <v>138</v>
      </c>
      <c r="F56" s="40">
        <v>0.03</v>
      </c>
      <c r="G56" s="23"/>
      <c r="H56" s="23"/>
    </row>
    <row r="57" spans="5:8">
      <c r="E57" s="35" t="s">
        <v>116</v>
      </c>
      <c r="F57" s="40">
        <v>0.03</v>
      </c>
      <c r="G57" s="23"/>
      <c r="H57" s="23"/>
    </row>
    <row r="58" spans="5:8" ht="10.5">
      <c r="E58" s="41" t="s">
        <v>139</v>
      </c>
      <c r="F58" s="42">
        <f>SUM(F54:F57)</f>
        <v>0.06</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0.94</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0.03</v>
      </c>
      <c r="F14" s="50" t="s">
        <v>150</v>
      </c>
      <c r="J14" s="35" t="s">
        <v>153</v>
      </c>
      <c r="K14" s="48">
        <v>0.48</v>
      </c>
      <c r="L14" s="50" t="s">
        <v>150</v>
      </c>
    </row>
    <row r="15" spans="2:18" ht="20">
      <c r="D15" s="35" t="s">
        <v>154</v>
      </c>
      <c r="E15" s="48">
        <f>'SP 1 Verdeling EOL'!F57</f>
        <v>0.03</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0.94</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0.03</v>
      </c>
      <c r="F34" s="53" t="s">
        <v>186</v>
      </c>
      <c r="J34" s="35" t="s">
        <v>185</v>
      </c>
      <c r="K34" s="48">
        <v>0</v>
      </c>
      <c r="L34" s="53" t="s">
        <v>186</v>
      </c>
    </row>
    <row r="35" spans="4:12" ht="60">
      <c r="D35" s="35" t="s">
        <v>187</v>
      </c>
      <c r="E35" s="48">
        <f>E15+E12*E24+E13*E26+E14*E27+E12*E22*E25*E27+E13*E25*E27</f>
        <v>0.03</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295</v>
      </c>
      <c r="F7" s="70" t="s">
        <v>91</v>
      </c>
    </row>
    <row r="8" spans="2:22" ht="60.5">
      <c r="D8" s="68" t="s">
        <v>232</v>
      </c>
      <c r="E8" s="70" t="s">
        <v>296</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20.5" thickTop="1">
      <c r="C18" s="55"/>
      <c r="D18" s="70" t="s">
        <v>291</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t="s">
        <v>293</v>
      </c>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0.67</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23" sqref="E23"/>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t="s">
        <v>284</v>
      </c>
      <c r="F15" s="70" t="s">
        <v>285</v>
      </c>
    </row>
    <row r="17" spans="4:6" ht="11" thickBot="1">
      <c r="D17" s="28" t="s">
        <v>256</v>
      </c>
      <c r="E17" s="28" t="s">
        <v>257</v>
      </c>
      <c r="F17" s="28" t="s">
        <v>258</v>
      </c>
    </row>
    <row r="18" spans="4:6" ht="30.5" thickTop="1">
      <c r="D18" s="70" t="s">
        <v>297</v>
      </c>
      <c r="E18" s="80" t="s">
        <v>134</v>
      </c>
      <c r="F18" s="70" t="s">
        <v>298</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507428AD-160F-42D4-A1C8-69D6249ED4A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